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web\"/>
    </mc:Choice>
  </mc:AlternateContent>
  <xr:revisionPtr revIDLastSave="0" documentId="8_{81BE706D-B181-490A-A4F3-506B40A8F5D4}" xr6:coauthVersionLast="47" xr6:coauthVersionMax="47" xr10:uidLastSave="{00000000-0000-0000-0000-000000000000}"/>
  <bookViews>
    <workbookView xWindow="-120" yWindow="-120" windowWidth="24240" windowHeight="13140" xr2:uid="{2642C598-E509-473B-9B68-1EBCA02BED85}"/>
  </bookViews>
  <sheets>
    <sheet name="AGOSTO" sheetId="1" r:id="rId1"/>
    <sheet name="SEPT" sheetId="2" r:id="rId2"/>
    <sheet name="OCT" sheetId="3" r:id="rId3"/>
    <sheet name="NOV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C62" i="3" s="1"/>
  <c r="C53" i="3"/>
  <c r="C54" i="3" s="1"/>
  <c r="C57" i="3" s="1"/>
  <c r="C46" i="3"/>
  <c r="C45" i="3"/>
  <c r="C38" i="3"/>
  <c r="C37" i="3"/>
  <c r="C36" i="3"/>
  <c r="C41" i="3" s="1"/>
  <c r="C34" i="3"/>
  <c r="C26" i="3"/>
  <c r="C22" i="3"/>
  <c r="C19" i="3"/>
  <c r="C27" i="3" s="1"/>
  <c r="C16" i="3"/>
  <c r="C62" i="2"/>
  <c r="C59" i="2"/>
  <c r="C54" i="2"/>
  <c r="C57" i="2" s="1"/>
  <c r="C63" i="2" s="1"/>
  <c r="C53" i="2"/>
  <c r="C46" i="2"/>
  <c r="C45" i="2"/>
  <c r="C38" i="2"/>
  <c r="C37" i="2"/>
  <c r="C36" i="2"/>
  <c r="C34" i="2"/>
  <c r="C41" i="2" s="1"/>
  <c r="C26" i="2"/>
  <c r="C27" i="2" s="1"/>
  <c r="C43" i="2" s="1"/>
  <c r="C22" i="2"/>
  <c r="C19" i="2"/>
  <c r="C16" i="2"/>
  <c r="C59" i="1"/>
  <c r="C62" i="1" s="1"/>
  <c r="C53" i="1"/>
  <c r="C54" i="1"/>
  <c r="C57" i="1" s="1"/>
  <c r="C63" i="1" s="1"/>
  <c r="C46" i="1"/>
  <c r="C45" i="1"/>
  <c r="C38" i="1"/>
  <c r="C37" i="1"/>
  <c r="C36" i="1"/>
  <c r="C34" i="1"/>
  <c r="C41" i="1"/>
  <c r="C26" i="1"/>
  <c r="C27" i="1"/>
  <c r="C22" i="1"/>
  <c r="C19" i="1"/>
  <c r="C16" i="1"/>
  <c r="C61" i="4"/>
  <c r="C60" i="4"/>
  <c r="C59" i="4"/>
  <c r="C62" i="4" s="1"/>
  <c r="C53" i="4"/>
  <c r="C52" i="4"/>
  <c r="C54" i="4" s="1"/>
  <c r="C57" i="4" s="1"/>
  <c r="C63" i="4" s="1"/>
  <c r="C46" i="4"/>
  <c r="C45" i="4"/>
  <c r="C40" i="4"/>
  <c r="C39" i="4"/>
  <c r="C38" i="4"/>
  <c r="C37" i="4"/>
  <c r="C36" i="4"/>
  <c r="C35" i="4"/>
  <c r="C34" i="4"/>
  <c r="C33" i="4"/>
  <c r="C41" i="4" s="1"/>
  <c r="C32" i="4"/>
  <c r="C31" i="4"/>
  <c r="C30" i="4"/>
  <c r="C26" i="4"/>
  <c r="C25" i="4"/>
  <c r="C24" i="4"/>
  <c r="C23" i="4"/>
  <c r="C22" i="4"/>
  <c r="C21" i="4"/>
  <c r="C19" i="4"/>
  <c r="C27" i="4" s="1"/>
  <c r="C14" i="4"/>
  <c r="C13" i="4"/>
  <c r="C12" i="4"/>
  <c r="C16" i="4" s="1"/>
  <c r="C43" i="3" l="1"/>
  <c r="C48" i="3" s="1"/>
  <c r="C63" i="3"/>
  <c r="C48" i="2"/>
  <c r="C43" i="1"/>
  <c r="C48" i="1" s="1"/>
  <c r="C43" i="4"/>
  <c r="C48" i="4" s="1"/>
</calcChain>
</file>

<file path=xl/sharedStrings.xml><?xml version="1.0" encoding="utf-8"?>
<sst xmlns="http://schemas.openxmlformats.org/spreadsheetml/2006/main" count="236" uniqueCount="62">
  <si>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</si>
  <si>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</si>
  <si>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</si>
  <si>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noviembre 2021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</si>
  <si>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</si>
  <si>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</si>
  <si>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</si>
  <si>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</si>
  <si>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</si>
  <si>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</si>
  <si>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</si>
  <si>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</si>
  <si>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</si>
  <si>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</si>
  <si>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</si>
  <si>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</si>
  <si>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</si>
  <si>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</si>
  <si>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</si>
  <si>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</si>
  <si>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</si>
  <si>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</si>
  <si>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</si>
  <si>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</si>
  <si>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</si>
  <si>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</si>
  <si>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</si>
  <si>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</si>
  <si>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</si>
  <si>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</si>
  <si>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</si>
  <si>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</si>
  <si>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</si>
  <si>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</si>
  <si>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</si>
  <si>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</si>
  <si>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</si>
  <si>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</si>
  <si>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</si>
  <si>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</si>
  <si>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</si>
  <si>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</si>
  <si>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</si>
  <si>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</si>
  <si>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</si>
  <si>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</si>
  <si>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</si>
  <si>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</si>
  <si>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</si>
  <si>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</si>
  <si>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</si>
  <si>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</si>
  <si>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</si>
  <si>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</si>
  <si>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</si>
  <si>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</si>
  <si>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</si>
  <si>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</si>
  <si>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</si>
  <si>
    <t>Al 31 de AGOSTO 2021</t>
  </si>
  <si>
    <t>Al 30 de SEPTIEMBRE 2021</t>
  </si>
  <si>
    <t>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</si>
</sst>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8">
    <cellStyle name="Millares" xfId="1" builtinId="3"/>
    <cellStyle name="Normal" xfId="0" builtinId="0"/>
    <cellStyle name="Normal 12" xfId="7" xr:uid="{B8F309F2-B9E8-43E8-AF71-FA850AE74F52}"/>
    <cellStyle name="Normal 13" xfId="6" xr:uid="{B6323478-73AF-4FD9-A557-98EAB4F2FA83}"/>
    <cellStyle name="Normal 14" xfId="2" xr:uid="{7AB41CA5-9153-4CDD-92B9-43172294977A}"/>
    <cellStyle name="Normal 18" xfId="3" xr:uid="{DBBCB676-DC16-4913-9931-37D053BBA666}"/>
    <cellStyle name="Normal 20" xfId="5" xr:uid="{E81BB069-FE28-48E3-95DE-E05A2E5180EA}"/>
    <cellStyle name="Normal 6" xfId="4" xr:uid="{CB07DAB4-74FC-4EEF-A11D-B2DACAFC4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56CEDE8-826C-4905-8C5E-A32E3145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879DCDFA-DF71-4983-8192-DC696728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A8758203-5AD1-4E4B-83DD-C748C0DB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E32111E5-9035-484B-8234-61B1A8C7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6A971D19-2F22-4845-B861-1925E9E4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8D2D49D0-9DC7-42E7-8425-6B1BDBC3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4" name="Picture 33" descr="OMSA">
          <a:extLst>
            <a:ext uri="{FF2B5EF4-FFF2-40B4-BE49-F238E27FC236}">
              <a16:creationId xmlns:a16="http://schemas.microsoft.com/office/drawing/2014/main" id="{B6FF6270-3024-4B55-840E-0E897925D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3828CA6C-8E2E-4F9C-9228-645D2035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98A50DC0-9C26-4643-8A13-EB3A3275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34B345C3-54B7-4686-845E-37E0EA02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nov%202021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6"/>
    </sheetNames>
    <sheetDataSet>
      <sheetData sheetId="0"/>
      <sheetData sheetId="1"/>
      <sheetData sheetId="2"/>
      <sheetData sheetId="3"/>
      <sheetData sheetId="4">
        <row r="38">
          <cell r="C38">
            <v>-203971063.01000023</v>
          </cell>
        </row>
      </sheetData>
      <sheetData sheetId="5">
        <row r="31">
          <cell r="D31">
            <v>137486320.24000001</v>
          </cell>
        </row>
      </sheetData>
      <sheetData sheetId="6">
        <row r="29">
          <cell r="C29">
            <v>695000.01</v>
          </cell>
        </row>
      </sheetData>
      <sheetData sheetId="7">
        <row r="30">
          <cell r="D30">
            <v>15923563.58</v>
          </cell>
        </row>
      </sheetData>
      <sheetData sheetId="8">
        <row r="33">
          <cell r="C33">
            <v>466636251.40999997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45415413.159999996</v>
          </cell>
        </row>
      </sheetData>
      <sheetData sheetId="21">
        <row r="19">
          <cell r="D19">
            <v>79904359.430000007</v>
          </cell>
        </row>
        <row r="21">
          <cell r="D21">
            <v>2966067.83</v>
          </cell>
        </row>
        <row r="22">
          <cell r="D22">
            <v>47379685.270000003</v>
          </cell>
        </row>
        <row r="23">
          <cell r="D23">
            <v>47451015.829999998</v>
          </cell>
        </row>
        <row r="24">
          <cell r="D24">
            <v>3067593</v>
          </cell>
        </row>
        <row r="25">
          <cell r="D25">
            <v>40866789.57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911300</v>
          </cell>
        </row>
        <row r="29">
          <cell r="D29">
            <v>3099280718.3000002</v>
          </cell>
        </row>
      </sheetData>
      <sheetData sheetId="22">
        <row r="31">
          <cell r="C31">
            <v>299352932</v>
          </cell>
        </row>
      </sheetData>
      <sheetData sheetId="23">
        <row r="20">
          <cell r="C20">
            <v>43338873.460000001</v>
          </cell>
        </row>
      </sheetData>
      <sheetData sheetId="24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993834310.66000009</v>
          </cell>
        </row>
      </sheetData>
      <sheetData sheetId="35">
        <row r="22">
          <cell r="B22">
            <v>415996863.55000001</v>
          </cell>
        </row>
        <row r="26">
          <cell r="B26">
            <v>1739630712.6500001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807A-153B-4488-842C-CC9CF2572BD4}">
  <dimension ref="A1:H76"/>
  <sheetViews>
    <sheetView tabSelected="1" topLeftCell="A37" workbookViewId="0">
      <selection activeCell="B77" sqref="B77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59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219090393.69999999</v>
      </c>
      <c r="E12" s="9"/>
      <c r="F12" s="10" t="s">
        <v>8</v>
      </c>
    </row>
    <row r="13" spans="1:8" x14ac:dyDescent="0.2">
      <c r="B13" s="3" t="s">
        <v>9</v>
      </c>
      <c r="C13" s="2">
        <v>15369432.58</v>
      </c>
      <c r="E13" s="10"/>
      <c r="F13" s="10"/>
    </row>
    <row r="14" spans="1:8" ht="15" x14ac:dyDescent="0.25">
      <c r="B14" s="3" t="s">
        <v>10</v>
      </c>
      <c r="C14" s="2">
        <v>443533534.13999999</v>
      </c>
      <c r="E14" s="10"/>
      <c r="F14" s="9"/>
    </row>
    <row r="15" spans="1:8" ht="15" x14ac:dyDescent="0.25">
      <c r="B15" s="3" t="s">
        <v>11</v>
      </c>
      <c r="C15" s="2">
        <v>7818319</v>
      </c>
      <c r="E15" s="9"/>
      <c r="F15" s="10"/>
    </row>
    <row r="16" spans="1:8" ht="15.75" thickBot="1" x14ac:dyDescent="0.3">
      <c r="B16" s="11" t="s">
        <v>12</v>
      </c>
      <c r="C16" s="12">
        <f>SUM(C12:C15)</f>
        <v>685811679.41999996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57331220.840000004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19</v>
      </c>
      <c r="C24" s="2">
        <v>52909352.359999999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5645905375.0300035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78861957.859999999</v>
      </c>
      <c r="E30" s="18"/>
      <c r="F30" s="20"/>
      <c r="G30" s="16"/>
    </row>
    <row r="31" spans="2:8" x14ac:dyDescent="0.2">
      <c r="B31" s="3" t="s">
        <v>25</v>
      </c>
      <c r="C31" s="2">
        <v>44746434.579999998</v>
      </c>
      <c r="E31" s="18"/>
      <c r="F31" s="20"/>
      <c r="G31" s="16"/>
    </row>
    <row r="32" spans="2:8" x14ac:dyDescent="0.2">
      <c r="B32" s="3" t="s">
        <v>26</v>
      </c>
      <c r="C32" s="2">
        <v>2958469.74</v>
      </c>
      <c r="E32" s="18"/>
    </row>
    <row r="33" spans="2:8" x14ac:dyDescent="0.2">
      <c r="B33" s="3" t="s">
        <v>27</v>
      </c>
      <c r="C33" s="2">
        <v>45574553.43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39465570.119999997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2986751890.1100001</v>
      </c>
      <c r="E39" s="18"/>
    </row>
    <row r="40" spans="2:8" ht="17.25" customHeight="1" x14ac:dyDescent="0.25">
      <c r="B40" s="3" t="s">
        <v>34</v>
      </c>
      <c r="C40" s="2">
        <v>46233534.869999997</v>
      </c>
      <c r="E40" s="18"/>
      <c r="F40" s="9"/>
    </row>
    <row r="41" spans="2:8" x14ac:dyDescent="0.2">
      <c r="B41" s="11" t="s">
        <v>35</v>
      </c>
      <c r="C41" s="22">
        <f>SUM(C30:C40)</f>
        <v>3274972002.6999998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2370933372.3300037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3100249925.2105041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895520465.01999998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899230953.27999997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899230953.27999997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1739812281.3599999</v>
      </c>
      <c r="E60" s="18"/>
    </row>
    <row r="61" spans="2:8" ht="15" x14ac:dyDescent="0.25">
      <c r="B61" s="3" t="s">
        <v>50</v>
      </c>
      <c r="C61" s="10">
        <v>45209827.020000003</v>
      </c>
      <c r="E61" s="10"/>
      <c r="F61" s="9"/>
    </row>
    <row r="62" spans="2:8" ht="15.75" thickBot="1" x14ac:dyDescent="0.3">
      <c r="B62" s="3" t="s">
        <v>51</v>
      </c>
      <c r="C62" s="32">
        <f>SUM(C58:C61)</f>
        <v>2201018971.9299998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3100249925.21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66F0-7559-4682-82AC-1C41A8BC28C2}">
  <dimension ref="A1:H76"/>
  <sheetViews>
    <sheetView topLeftCell="A31" workbookViewId="0">
      <selection activeCell="A31" sqref="A1:XFD1048576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60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195737196.5</v>
      </c>
      <c r="E12" s="9"/>
      <c r="F12" s="10" t="s">
        <v>8</v>
      </c>
    </row>
    <row r="13" spans="1:8" x14ac:dyDescent="0.2">
      <c r="B13" s="3" t="s">
        <v>9</v>
      </c>
      <c r="C13" s="2">
        <v>15363852.58</v>
      </c>
      <c r="E13" s="10"/>
      <c r="F13" s="10"/>
    </row>
    <row r="14" spans="1:8" ht="15" x14ac:dyDescent="0.25">
      <c r="B14" s="3" t="s">
        <v>10</v>
      </c>
      <c r="C14" s="2">
        <v>615683705.29999995</v>
      </c>
      <c r="E14" s="10"/>
      <c r="F14" s="9"/>
    </row>
    <row r="15" spans="1:8" ht="15" x14ac:dyDescent="0.25">
      <c r="B15" s="3" t="s">
        <v>11</v>
      </c>
      <c r="C15" s="2">
        <v>4585764.6399999997</v>
      </c>
      <c r="E15" s="9"/>
      <c r="F15" s="10"/>
    </row>
    <row r="16" spans="1:8" ht="15.75" thickBot="1" x14ac:dyDescent="0.3">
      <c r="B16" s="11" t="s">
        <v>12</v>
      </c>
      <c r="C16" s="12">
        <f>SUM(C12:C15)</f>
        <v>831370519.01999998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57331220.840000004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19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5645970591.3500032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79209425.049999997</v>
      </c>
      <c r="E30" s="18"/>
      <c r="F30" s="20"/>
      <c r="G30" s="16"/>
    </row>
    <row r="31" spans="2:8" x14ac:dyDescent="0.2">
      <c r="B31" s="3" t="s">
        <v>25</v>
      </c>
      <c r="C31" s="2">
        <v>44955098.659999996</v>
      </c>
      <c r="E31" s="18"/>
      <c r="F31" s="20"/>
      <c r="G31" s="16"/>
    </row>
    <row r="32" spans="2:8" x14ac:dyDescent="0.2">
      <c r="B32" s="3" t="s">
        <v>26</v>
      </c>
      <c r="C32" s="2">
        <v>2960764.8</v>
      </c>
      <c r="E32" s="18"/>
    </row>
    <row r="33" spans="2:8" x14ac:dyDescent="0.2">
      <c r="B33" s="3" t="s">
        <v>27</v>
      </c>
      <c r="C33" s="2">
        <v>46186814.340000004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39932643.270000003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3024181326.75</v>
      </c>
      <c r="E39" s="18"/>
    </row>
    <row r="40" spans="2:8" ht="17.25" customHeight="1" x14ac:dyDescent="0.25">
      <c r="B40" s="3" t="s">
        <v>34</v>
      </c>
      <c r="C40" s="2">
        <v>46614489.07</v>
      </c>
      <c r="E40" s="18"/>
      <c r="F40" s="9"/>
    </row>
    <row r="41" spans="2:8" x14ac:dyDescent="0.2">
      <c r="B41" s="11" t="s">
        <v>35</v>
      </c>
      <c r="C41" s="22">
        <f>SUM(C30:C40)</f>
        <v>3314420153.9300003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2331550437.4200029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3206425829.9005032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971756490.86000001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975466979.12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975466979.12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1739582911.8800001</v>
      </c>
      <c r="E60" s="18"/>
    </row>
    <row r="61" spans="2:8" ht="15" x14ac:dyDescent="0.25">
      <c r="B61" s="3" t="s">
        <v>50</v>
      </c>
      <c r="C61" s="10">
        <v>75379075.349999994</v>
      </c>
      <c r="E61" s="10"/>
      <c r="F61" s="9"/>
    </row>
    <row r="62" spans="2:8" ht="15.75" thickBot="1" x14ac:dyDescent="0.3">
      <c r="B62" s="3" t="s">
        <v>51</v>
      </c>
      <c r="C62" s="32">
        <f>SUM(C58:C61)</f>
        <v>2230958850.7800002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3206425829.9000001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C8B4-C4FE-4109-BBA1-35F7722FED37}">
  <dimension ref="A1:H76"/>
  <sheetViews>
    <sheetView workbookViewId="0">
      <selection activeCell="E56" sqref="E56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61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v>129814527.98</v>
      </c>
      <c r="E12" s="9"/>
      <c r="F12" s="10" t="s">
        <v>8</v>
      </c>
    </row>
    <row r="13" spans="1:8" x14ac:dyDescent="0.2">
      <c r="B13" s="3" t="s">
        <v>9</v>
      </c>
      <c r="C13" s="2">
        <v>15359112.58</v>
      </c>
      <c r="E13" s="10"/>
      <c r="F13" s="10"/>
    </row>
    <row r="14" spans="1:8" ht="15" x14ac:dyDescent="0.25">
      <c r="B14" s="3" t="s">
        <v>10</v>
      </c>
      <c r="C14" s="2">
        <v>577403196.04999995</v>
      </c>
      <c r="E14" s="10"/>
      <c r="F14" s="9"/>
    </row>
    <row r="15" spans="1:8" ht="15" x14ac:dyDescent="0.25">
      <c r="B15" s="3" t="s">
        <v>11</v>
      </c>
      <c r="C15" s="2">
        <v>4585764.6399999997</v>
      </c>
      <c r="E15" s="9"/>
      <c r="F15" s="10"/>
    </row>
    <row r="16" spans="1:8" ht="15.75" thickBot="1" x14ac:dyDescent="0.3">
      <c r="B16" s="11" t="s">
        <v>12</v>
      </c>
      <c r="C16" s="12">
        <f>SUM(C12:C15)</f>
        <v>727162601.24999988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179132147.99000001</v>
      </c>
      <c r="F20" s="13"/>
      <c r="G20" s="10"/>
      <c r="H20" s="13"/>
    </row>
    <row r="21" spans="2:8" ht="15" x14ac:dyDescent="0.25">
      <c r="B21" s="3" t="s">
        <v>16</v>
      </c>
      <c r="C21" s="2">
        <v>59615793.840000004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v>107282334.31</v>
      </c>
      <c r="E23" s="9"/>
      <c r="F23" s="15"/>
      <c r="G23" s="16"/>
      <c r="H23" s="13"/>
    </row>
    <row r="24" spans="2:8" x14ac:dyDescent="0.2">
      <c r="B24" s="3" t="s">
        <v>19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20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5649303971.4800034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v>79556892.239999995</v>
      </c>
      <c r="E30" s="18"/>
      <c r="F30" s="20"/>
      <c r="G30" s="16"/>
    </row>
    <row r="31" spans="2:8" x14ac:dyDescent="0.2">
      <c r="B31" s="3" t="s">
        <v>25</v>
      </c>
      <c r="C31" s="2">
        <v>45170511.560000002</v>
      </c>
      <c r="E31" s="18"/>
      <c r="F31" s="20"/>
      <c r="G31" s="16"/>
    </row>
    <row r="32" spans="2:8" x14ac:dyDescent="0.2">
      <c r="B32" s="3" t="s">
        <v>26</v>
      </c>
      <c r="C32" s="2">
        <v>2963059.86</v>
      </c>
      <c r="E32" s="18"/>
    </row>
    <row r="33" spans="2:8" x14ac:dyDescent="0.2">
      <c r="B33" s="3" t="s">
        <v>27</v>
      </c>
      <c r="C33" s="2">
        <v>46803549.799999997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v>40399716.420000002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v>3061593047.3800001</v>
      </c>
      <c r="E39" s="18"/>
    </row>
    <row r="40" spans="2:8" ht="17.25" customHeight="1" x14ac:dyDescent="0.25">
      <c r="B40" s="3" t="s">
        <v>34</v>
      </c>
      <c r="C40" s="2">
        <v>46983242.340000004</v>
      </c>
      <c r="E40" s="18"/>
      <c r="F40" s="9"/>
    </row>
    <row r="41" spans="2:8" x14ac:dyDescent="0.2">
      <c r="B41" s="11" t="s">
        <v>35</v>
      </c>
      <c r="C41" s="22">
        <f>SUM(C30:C40)</f>
        <v>3353849611.5900002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2295454359.8900032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3066121834.6005034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v>979359904.24000001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983070392.5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983070392.5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v>1739630712.1800001</v>
      </c>
      <c r="E60" s="18"/>
    </row>
    <row r="61" spans="2:8" ht="15" x14ac:dyDescent="0.25">
      <c r="B61" s="3" t="s">
        <v>50</v>
      </c>
      <c r="C61" s="10">
        <v>-72576133.629999995</v>
      </c>
      <c r="E61" s="10"/>
      <c r="F61" s="9"/>
    </row>
    <row r="62" spans="2:8" ht="15.75" thickBot="1" x14ac:dyDescent="0.3">
      <c r="B62" s="3" t="s">
        <v>51</v>
      </c>
      <c r="C62" s="32">
        <f>SUM(C58:C61)</f>
        <v>2083051442.0999999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3066121834.5999999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BACD-E29C-4215-88A6-9EEFA9B7C7D5}">
  <dimension ref="A1:H76"/>
  <sheetViews>
    <sheetView topLeftCell="A12" workbookViewId="0">
      <selection activeCell="C32" sqref="C32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3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4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5</v>
      </c>
    </row>
    <row r="11" spans="1:8" x14ac:dyDescent="0.2">
      <c r="B11" s="3" t="s">
        <v>6</v>
      </c>
    </row>
    <row r="12" spans="1:8" ht="15" x14ac:dyDescent="0.25">
      <c r="B12" s="3" t="s">
        <v>7</v>
      </c>
      <c r="C12" s="8">
        <f>+[1]Banco!D31+[1]caja!C29</f>
        <v>138181320.25</v>
      </c>
      <c r="E12" s="9"/>
      <c r="F12" s="10" t="s">
        <v>8</v>
      </c>
    </row>
    <row r="13" spans="1:8" x14ac:dyDescent="0.2">
      <c r="B13" s="3" t="s">
        <v>9</v>
      </c>
      <c r="C13" s="2">
        <f>+[1]CXC!D30</f>
        <v>15923563.58</v>
      </c>
      <c r="E13" s="10"/>
      <c r="F13" s="10"/>
    </row>
    <row r="14" spans="1:8" ht="15" x14ac:dyDescent="0.25">
      <c r="B14" s="3" t="s">
        <v>10</v>
      </c>
      <c r="C14" s="2">
        <f>+[1]Inv.!C33</f>
        <v>466636251.40999997</v>
      </c>
      <c r="E14" s="10"/>
      <c r="F14" s="9"/>
    </row>
    <row r="15" spans="1:8" ht="15" x14ac:dyDescent="0.25">
      <c r="B15" s="3" t="s">
        <v>11</v>
      </c>
      <c r="C15" s="2">
        <v>9507129.3000000007</v>
      </c>
      <c r="E15" s="9"/>
      <c r="F15" s="10"/>
    </row>
    <row r="16" spans="1:8" ht="15.75" thickBot="1" x14ac:dyDescent="0.3">
      <c r="B16" s="11" t="s">
        <v>12</v>
      </c>
      <c r="C16" s="12">
        <f>SUM(C12:C15)</f>
        <v>630248264.53999996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13</v>
      </c>
      <c r="E18" s="9"/>
      <c r="F18" s="9"/>
      <c r="G18" s="14"/>
      <c r="H18" s="13"/>
    </row>
    <row r="19" spans="2:8" ht="15" x14ac:dyDescent="0.25">
      <c r="B19" s="3" t="s">
        <v>14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15</v>
      </c>
      <c r="C20" s="2">
        <v>178058348</v>
      </c>
      <c r="F20" s="13"/>
      <c r="G20" s="10"/>
      <c r="H20" s="13"/>
    </row>
    <row r="21" spans="2:8" ht="15" x14ac:dyDescent="0.25">
      <c r="B21" s="3" t="s">
        <v>16</v>
      </c>
      <c r="C21" s="2">
        <f>+'[1]Equipos de Oficina'!C5924</f>
        <v>61535798.839999706</v>
      </c>
      <c r="E21" s="9"/>
      <c r="G21" s="10"/>
      <c r="H21" s="13"/>
    </row>
    <row r="22" spans="2:8" x14ac:dyDescent="0.2">
      <c r="B22" s="3" t="s">
        <v>17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18</v>
      </c>
      <c r="C23" s="2">
        <f>+'[1]Equip Varios'!B1319</f>
        <v>108165800.31159963</v>
      </c>
      <c r="E23" s="9"/>
      <c r="F23" s="15"/>
      <c r="G23" s="16"/>
      <c r="H23" s="13"/>
    </row>
    <row r="24" spans="2:8" x14ac:dyDescent="0.2">
      <c r="B24" s="3" t="s">
        <v>19</v>
      </c>
      <c r="C24" s="2">
        <f>+'[1]Equip Comp.'!C1596</f>
        <v>52953568.67800004</v>
      </c>
      <c r="E24" s="10"/>
      <c r="F24" s="15"/>
      <c r="G24" s="16"/>
      <c r="H24" s="13"/>
    </row>
    <row r="25" spans="2:8" x14ac:dyDescent="0.2">
      <c r="B25" s="3" t="s">
        <v>20</v>
      </c>
      <c r="C25" s="17">
        <f>+'[1]Equipo de Transporte Livinao'!B120</f>
        <v>104381950.51999994</v>
      </c>
      <c r="E25" s="10"/>
      <c r="F25" s="15"/>
      <c r="G25" s="16"/>
      <c r="H25" s="13"/>
    </row>
    <row r="26" spans="2:8" x14ac:dyDescent="0.2">
      <c r="B26" s="3" t="s">
        <v>21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22</v>
      </c>
      <c r="C27" s="12">
        <f>SUM(C19:C26)</f>
        <v>5669091815.489603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23</v>
      </c>
      <c r="E29" s="10"/>
      <c r="F29" s="20"/>
      <c r="G29" s="16"/>
    </row>
    <row r="30" spans="2:8" x14ac:dyDescent="0.2">
      <c r="B30" s="3" t="s">
        <v>24</v>
      </c>
      <c r="C30" s="2">
        <f>+[1]Depreciacion!D19</f>
        <v>79904359.430000007</v>
      </c>
      <c r="E30" s="18"/>
      <c r="F30" s="20"/>
      <c r="G30" s="16"/>
    </row>
    <row r="31" spans="2:8" x14ac:dyDescent="0.2">
      <c r="B31" s="3" t="s">
        <v>25</v>
      </c>
      <c r="C31" s="2">
        <f>+'[1]Apilc Depreciacion'!D27</f>
        <v>45415413.159999996</v>
      </c>
      <c r="E31" s="18"/>
      <c r="F31" s="20"/>
      <c r="G31" s="16"/>
    </row>
    <row r="32" spans="2:8" x14ac:dyDescent="0.2">
      <c r="B32" s="3" t="s">
        <v>26</v>
      </c>
      <c r="C32" s="2">
        <f>+[1]Depreciacion!D21</f>
        <v>2966067.83</v>
      </c>
      <c r="E32" s="18"/>
    </row>
    <row r="33" spans="2:8" x14ac:dyDescent="0.2">
      <c r="B33" s="3" t="s">
        <v>27</v>
      </c>
      <c r="C33" s="2">
        <f>+[1]Depreciacion!D23</f>
        <v>47451015.829999998</v>
      </c>
      <c r="E33" s="18"/>
    </row>
    <row r="34" spans="2:8" ht="19.5" customHeight="1" x14ac:dyDescent="0.2">
      <c r="B34" s="3" t="s">
        <v>28</v>
      </c>
      <c r="C34" s="2">
        <f>+[1]Depreciacion!D24</f>
        <v>3067593</v>
      </c>
      <c r="F34" s="21"/>
    </row>
    <row r="35" spans="2:8" ht="19.5" customHeight="1" x14ac:dyDescent="0.2">
      <c r="B35" s="3" t="s">
        <v>29</v>
      </c>
      <c r="C35" s="2">
        <f>+[1]Depreciacion!D25</f>
        <v>40866789.57</v>
      </c>
    </row>
    <row r="36" spans="2:8" ht="19.5" customHeight="1" x14ac:dyDescent="0.2">
      <c r="B36" s="3" t="s">
        <v>30</v>
      </c>
      <c r="C36" s="2">
        <f>+[1]Depreciacion!D26</f>
        <v>21162821.190000001</v>
      </c>
    </row>
    <row r="37" spans="2:8" ht="19.5" customHeight="1" x14ac:dyDescent="0.2">
      <c r="B37" s="3" t="s">
        <v>31</v>
      </c>
      <c r="C37" s="2">
        <f>+[1]Depreciacion!D27</f>
        <v>5237877.8</v>
      </c>
      <c r="F37" s="16"/>
    </row>
    <row r="38" spans="2:8" ht="17.25" customHeight="1" x14ac:dyDescent="0.2">
      <c r="B38" s="3" t="s">
        <v>32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33</v>
      </c>
      <c r="C39" s="2">
        <f>+[1]Depreciacion!D29</f>
        <v>3099280718.3000002</v>
      </c>
      <c r="E39" s="18"/>
    </row>
    <row r="40" spans="2:8" ht="17.25" customHeight="1" x14ac:dyDescent="0.25">
      <c r="B40" s="3" t="s">
        <v>34</v>
      </c>
      <c r="C40" s="2">
        <f>+[1]Depreciacion!D22</f>
        <v>47379685.270000003</v>
      </c>
      <c r="E40" s="18"/>
      <c r="F40" s="9"/>
    </row>
    <row r="41" spans="2:8" x14ac:dyDescent="0.2">
      <c r="B41" s="11" t="s">
        <v>35</v>
      </c>
      <c r="C41" s="22">
        <f>SUM(C30:C40)</f>
        <v>3393643641.3800001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36</v>
      </c>
      <c r="C43" s="24">
        <f>SUM(C27-C41)</f>
        <v>2275448174.1096029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37</v>
      </c>
      <c r="C45" s="2">
        <f>+'[1]CONTS. EN PROCESO'!C20</f>
        <v>43338873.460000001</v>
      </c>
      <c r="F45" s="10"/>
    </row>
    <row r="46" spans="2:8" x14ac:dyDescent="0.2">
      <c r="B46" s="3" t="s">
        <v>38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39</v>
      </c>
      <c r="C48" s="28">
        <f>SUM(C43+C44+C45+C46+C16)</f>
        <v>2949201312.1101031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40</v>
      </c>
      <c r="H50" s="13"/>
    </row>
    <row r="51" spans="2:8" x14ac:dyDescent="0.2">
      <c r="B51" s="3" t="s">
        <v>41</v>
      </c>
      <c r="C51" s="29"/>
      <c r="E51" s="10"/>
    </row>
    <row r="52" spans="2:8" x14ac:dyDescent="0.2">
      <c r="B52" s="3" t="s">
        <v>42</v>
      </c>
      <c r="C52" s="2">
        <f>+[1]CXP!D140</f>
        <v>993834310.66000009</v>
      </c>
      <c r="D52" s="13"/>
    </row>
    <row r="53" spans="2:8" x14ac:dyDescent="0.2">
      <c r="B53" s="3" t="s">
        <v>43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44</v>
      </c>
      <c r="C54" s="30">
        <f>SUM(C52:C53)</f>
        <v>997544798.92000008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45</v>
      </c>
      <c r="E56" s="13"/>
      <c r="F56" s="10"/>
    </row>
    <row r="57" spans="2:8" ht="11.25" customHeight="1" x14ac:dyDescent="0.25">
      <c r="B57" s="11" t="s">
        <v>46</v>
      </c>
      <c r="C57" s="31">
        <f>SUM(C54+C56)</f>
        <v>997544798.92000008</v>
      </c>
      <c r="E57" s="13"/>
      <c r="F57" s="9"/>
    </row>
    <row r="58" spans="2:8" ht="15" x14ac:dyDescent="0.25">
      <c r="B58" s="7" t="s">
        <v>47</v>
      </c>
      <c r="D58" s="3"/>
      <c r="F58" s="9"/>
    </row>
    <row r="59" spans="2:8" ht="15" x14ac:dyDescent="0.25">
      <c r="B59" s="3" t="s">
        <v>48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49</v>
      </c>
      <c r="C60" s="10">
        <f>+[1]Utilidad!B25+[1]Utilidad!B26</f>
        <v>1739630712.6500001</v>
      </c>
      <c r="E60" s="18"/>
    </row>
    <row r="61" spans="2:8" ht="15" x14ac:dyDescent="0.25">
      <c r="B61" s="3" t="s">
        <v>50</v>
      </c>
      <c r="C61" s="10">
        <f>+'[1]Estado de Resultados'!C38</f>
        <v>-203971063.01000023</v>
      </c>
      <c r="E61" s="10"/>
      <c r="F61" s="9"/>
    </row>
    <row r="62" spans="2:8" ht="15.75" thickBot="1" x14ac:dyDescent="0.3">
      <c r="B62" s="3" t="s">
        <v>51</v>
      </c>
      <c r="C62" s="32">
        <f>SUM(C58:C61)</f>
        <v>1951656513.1900001</v>
      </c>
      <c r="E62" s="13"/>
      <c r="F62" s="9"/>
    </row>
    <row r="63" spans="2:8" ht="16.5" thickTop="1" thickBot="1" x14ac:dyDescent="0.3">
      <c r="B63" s="11" t="s">
        <v>52</v>
      </c>
      <c r="C63" s="28">
        <f>SUM(C57+C62)</f>
        <v>2949201312.1100001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53</v>
      </c>
      <c r="C70" s="33" t="s">
        <v>54</v>
      </c>
      <c r="D70" s="34"/>
    </row>
    <row r="71" spans="2:6" x14ac:dyDescent="0.2">
      <c r="B71" s="35" t="s">
        <v>55</v>
      </c>
      <c r="C71" s="36" t="s">
        <v>56</v>
      </c>
      <c r="D71" s="34"/>
    </row>
    <row r="72" spans="2:6" x14ac:dyDescent="0.2">
      <c r="B72" s="37" t="s">
        <v>57</v>
      </c>
      <c r="C72" s="36" t="s">
        <v>58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AGOSTO</vt:lpstr>
      <vt:lpstr>SEPT</vt:lpstr>
      <vt:lpstr>OCT</vt:lpstr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Francisca Gonzalez</cp:lastModifiedBy>
  <dcterms:created xsi:type="dcterms:W3CDTF">2021-12-13T17:57:02Z</dcterms:created>
  <dcterms:modified xsi:type="dcterms:W3CDTF">2023-06-02T12:55:19Z</dcterms:modified>
</cp:coreProperties>
</file>